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ichard/Desktop/"/>
    </mc:Choice>
  </mc:AlternateContent>
  <bookViews>
    <workbookView xWindow="0" yWindow="560" windowWidth="28800" windowHeight="1744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4" i="1"/>
  <c r="F5" i="1"/>
  <c r="F6" i="1"/>
  <c r="F7" i="1"/>
  <c r="F8" i="1"/>
  <c r="F9" i="1"/>
  <c r="F10" i="1"/>
  <c r="F12" i="1"/>
  <c r="B16" i="1"/>
  <c r="F16" i="1"/>
  <c r="B17" i="1"/>
  <c r="F17" i="1"/>
  <c r="F15" i="1"/>
  <c r="F18" i="1"/>
  <c r="F19" i="1"/>
  <c r="F20" i="1"/>
  <c r="F21" i="1"/>
  <c r="F26" i="1"/>
  <c r="F29" i="1"/>
  <c r="E11" i="1"/>
  <c r="E4" i="1"/>
  <c r="E5" i="1"/>
  <c r="E6" i="1"/>
  <c r="E7" i="1"/>
  <c r="E8" i="1"/>
  <c r="E9" i="1"/>
  <c r="E10" i="1"/>
  <c r="E12" i="1"/>
  <c r="E16" i="1"/>
  <c r="E17" i="1"/>
  <c r="E15" i="1"/>
  <c r="E18" i="1"/>
  <c r="E19" i="1"/>
  <c r="E20" i="1"/>
  <c r="E21" i="1"/>
  <c r="E26" i="1"/>
  <c r="E29" i="1"/>
  <c r="E31" i="1"/>
  <c r="E32" i="1"/>
  <c r="E33" i="1"/>
  <c r="E35" i="1"/>
  <c r="F31" i="1"/>
  <c r="F32" i="1"/>
  <c r="F33" i="1"/>
  <c r="F35" i="1"/>
  <c r="D4" i="1"/>
  <c r="D5" i="1"/>
  <c r="D6" i="1"/>
  <c r="D7" i="1"/>
  <c r="D8" i="1"/>
  <c r="D9" i="1"/>
  <c r="D10" i="1"/>
  <c r="D12" i="1"/>
  <c r="D23" i="1"/>
  <c r="D24" i="1"/>
  <c r="D27" i="1"/>
  <c r="D29" i="1"/>
  <c r="B12" i="1"/>
  <c r="D31" i="1"/>
  <c r="D35" i="1"/>
  <c r="F37" i="1"/>
  <c r="E37" i="1"/>
</calcChain>
</file>

<file path=xl/sharedStrings.xml><?xml version="1.0" encoding="utf-8"?>
<sst xmlns="http://schemas.openxmlformats.org/spreadsheetml/2006/main" count="35" uniqueCount="33">
  <si>
    <t>Nombre total</t>
  </si>
  <si>
    <t>RA</t>
  </si>
  <si>
    <t>Option 1</t>
  </si>
  <si>
    <t>Option 2</t>
  </si>
  <si>
    <t>Réalisation</t>
  </si>
  <si>
    <t>Volet 1 réalisé</t>
  </si>
  <si>
    <t>Items volet 2 réalisés</t>
  </si>
  <si>
    <t>0-2 ans sans ALD</t>
  </si>
  <si>
    <t>2-6 ans sans ALD</t>
  </si>
  <si>
    <t>7-74 ans sans ALD</t>
  </si>
  <si>
    <t>75-79 ans sans ALD</t>
  </si>
  <si>
    <t>&gt; 80 ans sans ALD</t>
  </si>
  <si>
    <t>&lt; 80 ans avec ALD</t>
  </si>
  <si>
    <t>&gt; 80 ans avec ALD</t>
  </si>
  <si>
    <t>Patients C2S</t>
  </si>
  <si>
    <t>Total</t>
  </si>
  <si>
    <t>Plus de 65 ans - Grippe</t>
  </si>
  <si>
    <t>Enfants 2 ans ROR</t>
  </si>
  <si>
    <t>Enfants 2 ans MéningoC</t>
  </si>
  <si>
    <t>DO Cancer colorectal</t>
  </si>
  <si>
    <t>DO Cancer du sein</t>
  </si>
  <si>
    <t>DO Cancer du col</t>
  </si>
  <si>
    <t>Diabétique HbA1c</t>
  </si>
  <si>
    <t>ROSP 2023</t>
  </si>
  <si>
    <t>FS 2023</t>
  </si>
  <si>
    <t>Forfait numérique newlook</t>
  </si>
  <si>
    <t>COSCOM</t>
  </si>
  <si>
    <t>Majoration ZIP</t>
  </si>
  <si>
    <t>Majoration nouvel installé</t>
  </si>
  <si>
    <t>Majoration &gt; 67 ans</t>
  </si>
  <si>
    <t>Progression</t>
  </si>
  <si>
    <t>Remplir les cellules jaunes avec vos données</t>
  </si>
  <si>
    <t>Remplir les cellules bleues avec 1 pour oui et 0 pour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</si>
</sst>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_);[Red]\(#,##0.00\ &quot;€&quot;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</font>
    <font>
      <sz val="14"/>
      <color theme="1"/>
      <name val="Calibri"/>
      <family val="2"/>
      <scheme val="minor"/>
    </font>
    <font>
      <b/>
      <sz val="14"/>
      <color theme="1"/>
      <name val="Arial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4" fillId="0" borderId="0" xfId="0" applyFont="1"/>
    <xf numFmtId="8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0" xfId="0" applyFont="1" applyFill="1"/>
    <xf numFmtId="10" fontId="2" fillId="2" borderId="0" xfId="0" applyNumberFormat="1" applyFont="1" applyFill="1"/>
    <xf numFmtId="0" fontId="2" fillId="0" borderId="0" xfId="0" applyFont="1" applyFill="1"/>
    <xf numFmtId="0" fontId="2" fillId="3" borderId="0" xfId="0" applyFont="1" applyFill="1"/>
    <xf numFmtId="9" fontId="5" fillId="0" borderId="0" xfId="1" applyFont="1"/>
    <xf numFmtId="0" fontId="3" fillId="3" borderId="0" xfId="0" applyFont="1" applyFill="1"/>
    <xf numFmtId="0" fontId="3" fillId="2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22" sqref="C22"/>
    </sheetView>
  </sheetViews>
  <sheetFormatPr baseColWidth="10" defaultRowHeight="19" x14ac:dyDescent="0.25"/>
  <cols>
    <col min="1" max="1" width="28.5" style="2" bestFit="1" customWidth="1"/>
    <col min="2" max="2" width="23" style="2" bestFit="1" customWidth="1"/>
    <col min="3" max="3" width="13.5" style="2" bestFit="1" customWidth="1"/>
    <col min="4" max="6" width="14" style="2" bestFit="1" customWidth="1"/>
    <col min="7" max="16384" width="10.83203125" style="2"/>
  </cols>
  <sheetData>
    <row r="1" spans="1:7" x14ac:dyDescent="0.25">
      <c r="A1" s="15" t="s">
        <v>31</v>
      </c>
      <c r="B1" s="15"/>
      <c r="C1" s="15"/>
    </row>
    <row r="2" spans="1:7" x14ac:dyDescent="0.25">
      <c r="A2" s="14" t="s">
        <v>32</v>
      </c>
      <c r="B2" s="14"/>
      <c r="C2" s="14"/>
    </row>
    <row r="3" spans="1:7" s="8" customFormat="1" x14ac:dyDescent="0.25">
      <c r="A3" s="7"/>
      <c r="B3" s="7" t="s">
        <v>0</v>
      </c>
      <c r="C3" s="7"/>
      <c r="D3" s="7" t="s">
        <v>1</v>
      </c>
      <c r="E3" s="7" t="s">
        <v>2</v>
      </c>
      <c r="F3" s="7" t="s">
        <v>3</v>
      </c>
      <c r="G3" s="7"/>
    </row>
    <row r="4" spans="1:7" x14ac:dyDescent="0.25">
      <c r="A4" s="1" t="s">
        <v>7</v>
      </c>
      <c r="B4" s="9">
        <v>1</v>
      </c>
      <c r="C4" s="1"/>
      <c r="D4" s="3">
        <f>B4*6</f>
        <v>6</v>
      </c>
      <c r="E4" s="3">
        <f>B4*15</f>
        <v>15</v>
      </c>
      <c r="F4" s="3">
        <f>B4*15</f>
        <v>15</v>
      </c>
      <c r="G4" s="1"/>
    </row>
    <row r="5" spans="1:7" x14ac:dyDescent="0.25">
      <c r="A5" s="1" t="s">
        <v>8</v>
      </c>
      <c r="B5" s="9">
        <v>1</v>
      </c>
      <c r="C5" s="1"/>
      <c r="D5" s="3">
        <f t="shared" ref="D5:D11" si="0">B5*6</f>
        <v>6</v>
      </c>
      <c r="E5" s="3">
        <f>B5*6</f>
        <v>6</v>
      </c>
      <c r="F5" s="3">
        <f>B5*6</f>
        <v>6</v>
      </c>
      <c r="G5" s="1"/>
    </row>
    <row r="6" spans="1:7" x14ac:dyDescent="0.25">
      <c r="A6" s="1" t="s">
        <v>9</v>
      </c>
      <c r="B6" s="9">
        <v>1</v>
      </c>
      <c r="C6" s="1"/>
      <c r="D6" s="3">
        <f>B6*5</f>
        <v>5</v>
      </c>
      <c r="E6" s="3">
        <f>B6*5</f>
        <v>5</v>
      </c>
      <c r="F6" s="3">
        <f>B6*5</f>
        <v>5</v>
      </c>
      <c r="G6" s="1"/>
    </row>
    <row r="7" spans="1:7" x14ac:dyDescent="0.25">
      <c r="A7" s="1" t="s">
        <v>10</v>
      </c>
      <c r="B7" s="9">
        <v>1</v>
      </c>
      <c r="C7" s="1"/>
      <c r="D7" s="3">
        <f>B7*5</f>
        <v>5</v>
      </c>
      <c r="E7" s="3">
        <f>B7*15</f>
        <v>15</v>
      </c>
      <c r="F7" s="3">
        <f>B7*15</f>
        <v>15</v>
      </c>
      <c r="G7" s="1"/>
    </row>
    <row r="8" spans="1:7" x14ac:dyDescent="0.25">
      <c r="A8" s="1" t="s">
        <v>11</v>
      </c>
      <c r="B8" s="9">
        <v>1</v>
      </c>
      <c r="C8" s="1"/>
      <c r="D8" s="3">
        <f>B8*46</f>
        <v>46</v>
      </c>
      <c r="E8" s="3">
        <f>B8*55</f>
        <v>55</v>
      </c>
      <c r="F8" s="3">
        <f>B8*60</f>
        <v>60</v>
      </c>
      <c r="G8" s="1"/>
    </row>
    <row r="9" spans="1:7" x14ac:dyDescent="0.25">
      <c r="A9" s="1" t="s">
        <v>12</v>
      </c>
      <c r="B9" s="9">
        <v>1</v>
      </c>
      <c r="C9" s="1"/>
      <c r="D9" s="3">
        <f>B9*46</f>
        <v>46</v>
      </c>
      <c r="E9" s="3">
        <f>B9*55</f>
        <v>55</v>
      </c>
      <c r="F9" s="3">
        <f>B9*60</f>
        <v>60</v>
      </c>
      <c r="G9" s="1"/>
    </row>
    <row r="10" spans="1:7" x14ac:dyDescent="0.25">
      <c r="A10" s="1" t="s">
        <v>13</v>
      </c>
      <c r="B10" s="9">
        <v>1</v>
      </c>
      <c r="C10" s="1"/>
      <c r="D10" s="3">
        <f>B10*70</f>
        <v>70</v>
      </c>
      <c r="E10" s="3">
        <f>B10*80</f>
        <v>80</v>
      </c>
      <c r="F10" s="3">
        <f>B10*100</f>
        <v>100</v>
      </c>
      <c r="G10" s="1"/>
    </row>
    <row r="11" spans="1:7" x14ac:dyDescent="0.25">
      <c r="A11" s="1" t="s">
        <v>14</v>
      </c>
      <c r="B11" s="9">
        <v>1</v>
      </c>
      <c r="C11" s="1"/>
      <c r="D11" s="3">
        <v>0</v>
      </c>
      <c r="E11" s="3">
        <f>B11*5</f>
        <v>5</v>
      </c>
      <c r="F11" s="3">
        <f>B11*5</f>
        <v>5</v>
      </c>
      <c r="G11" s="1"/>
    </row>
    <row r="12" spans="1:7" s="6" customFormat="1" x14ac:dyDescent="0.25">
      <c r="A12" s="4" t="s">
        <v>15</v>
      </c>
      <c r="B12" s="4">
        <f>SUM(B4:B10)</f>
        <v>7</v>
      </c>
      <c r="C12" s="4"/>
      <c r="D12" s="5">
        <f>SUM(D4:D11)</f>
        <v>184</v>
      </c>
      <c r="E12" s="5">
        <f>SUM(E4:E11)</f>
        <v>236</v>
      </c>
      <c r="F12" s="5">
        <f>SUM(F4:F11)</f>
        <v>266</v>
      </c>
      <c r="G12" s="4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4" t="s">
        <v>4</v>
      </c>
      <c r="D14" s="1"/>
      <c r="E14" s="1"/>
      <c r="F14" s="1"/>
      <c r="G14" s="1"/>
    </row>
    <row r="15" spans="1:7" x14ac:dyDescent="0.25">
      <c r="A15" s="1" t="s">
        <v>16</v>
      </c>
      <c r="B15" s="9">
        <v>1</v>
      </c>
      <c r="C15" s="10">
        <v>0.01</v>
      </c>
      <c r="D15" s="1"/>
      <c r="E15" s="3">
        <f>B15*C15*5</f>
        <v>0.05</v>
      </c>
      <c r="F15" s="3">
        <f>B15*C15*5</f>
        <v>0.05</v>
      </c>
      <c r="G15" s="1"/>
    </row>
    <row r="16" spans="1:7" x14ac:dyDescent="0.25">
      <c r="A16" s="1" t="s">
        <v>17</v>
      </c>
      <c r="B16" s="11">
        <f>B4</f>
        <v>1</v>
      </c>
      <c r="C16" s="10">
        <v>0.01</v>
      </c>
      <c r="D16" s="1"/>
      <c r="E16" s="3">
        <f t="shared" ref="E16:E21" si="1">B16*C16*5</f>
        <v>0.05</v>
      </c>
      <c r="F16" s="3">
        <f t="shared" ref="F16:F21" si="2">B16*C16*5</f>
        <v>0.05</v>
      </c>
      <c r="G16" s="1"/>
    </row>
    <row r="17" spans="1:7" x14ac:dyDescent="0.25">
      <c r="A17" s="1" t="s">
        <v>18</v>
      </c>
      <c r="B17" s="11">
        <f>B4</f>
        <v>1</v>
      </c>
      <c r="C17" s="10">
        <v>0.01</v>
      </c>
      <c r="D17" s="1"/>
      <c r="E17" s="3">
        <f t="shared" si="1"/>
        <v>0.05</v>
      </c>
      <c r="F17" s="3">
        <f t="shared" si="2"/>
        <v>0.05</v>
      </c>
      <c r="G17" s="1"/>
    </row>
    <row r="18" spans="1:7" x14ac:dyDescent="0.25">
      <c r="A18" s="1" t="s">
        <v>19</v>
      </c>
      <c r="B18" s="9">
        <v>1</v>
      </c>
      <c r="C18" s="10">
        <v>0.01</v>
      </c>
      <c r="D18" s="1"/>
      <c r="E18" s="3">
        <f t="shared" si="1"/>
        <v>0.05</v>
      </c>
      <c r="F18" s="3">
        <f t="shared" si="2"/>
        <v>0.05</v>
      </c>
      <c r="G18" s="1"/>
    </row>
    <row r="19" spans="1:7" x14ac:dyDescent="0.25">
      <c r="A19" s="1" t="s">
        <v>20</v>
      </c>
      <c r="B19" s="9">
        <v>1</v>
      </c>
      <c r="C19" s="10">
        <v>0.01</v>
      </c>
      <c r="D19" s="1"/>
      <c r="E19" s="3">
        <f t="shared" si="1"/>
        <v>0.05</v>
      </c>
      <c r="F19" s="3">
        <f t="shared" si="2"/>
        <v>0.05</v>
      </c>
      <c r="G19" s="1"/>
    </row>
    <row r="20" spans="1:7" x14ac:dyDescent="0.25">
      <c r="A20" s="1" t="s">
        <v>21</v>
      </c>
      <c r="B20" s="9">
        <v>1</v>
      </c>
      <c r="C20" s="10">
        <v>0.01</v>
      </c>
      <c r="D20" s="1"/>
      <c r="E20" s="3">
        <f t="shared" si="1"/>
        <v>0.05</v>
      </c>
      <c r="F20" s="3">
        <f t="shared" si="2"/>
        <v>0.05</v>
      </c>
      <c r="G20" s="1"/>
    </row>
    <row r="21" spans="1:7" x14ac:dyDescent="0.25">
      <c r="A21" s="1" t="s">
        <v>22</v>
      </c>
      <c r="B21" s="9">
        <v>1</v>
      </c>
      <c r="C21" s="10">
        <v>0.01</v>
      </c>
      <c r="D21" s="1"/>
      <c r="E21" s="3">
        <f t="shared" si="1"/>
        <v>0.05</v>
      </c>
      <c r="F21" s="3">
        <f t="shared" si="2"/>
        <v>0.05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 t="s">
        <v>23</v>
      </c>
      <c r="B23" s="9">
        <v>1</v>
      </c>
      <c r="C23" s="1"/>
      <c r="D23" s="3">
        <f>B23</f>
        <v>1</v>
      </c>
      <c r="E23" s="1"/>
      <c r="F23" s="1"/>
      <c r="G23" s="1"/>
    </row>
    <row r="24" spans="1:7" x14ac:dyDescent="0.25">
      <c r="A24" s="1" t="s">
        <v>24</v>
      </c>
      <c r="B24" s="9">
        <v>1</v>
      </c>
      <c r="C24" s="1"/>
      <c r="D24" s="3">
        <f>B24</f>
        <v>1</v>
      </c>
      <c r="E24" s="1"/>
      <c r="F24" s="1"/>
      <c r="G24" s="1"/>
    </row>
    <row r="25" spans="1:7" x14ac:dyDescent="0.25">
      <c r="A25" s="1" t="s">
        <v>25</v>
      </c>
      <c r="B25" s="1" t="s">
        <v>5</v>
      </c>
      <c r="C25" s="12">
        <v>0</v>
      </c>
      <c r="D25" s="1"/>
      <c r="E25" s="1"/>
      <c r="F25" s="1"/>
      <c r="G25" s="1"/>
    </row>
    <row r="26" spans="1:7" x14ac:dyDescent="0.25">
      <c r="A26" s="1"/>
      <c r="B26" s="1" t="s">
        <v>6</v>
      </c>
      <c r="C26" s="9">
        <v>0</v>
      </c>
      <c r="D26" s="1"/>
      <c r="E26" s="3">
        <f>C25*(280*7+C26*20*7)</f>
        <v>0</v>
      </c>
      <c r="F26" s="3">
        <f>C25*(280*7+C26*20*7)</f>
        <v>0</v>
      </c>
      <c r="G26" s="1"/>
    </row>
    <row r="27" spans="1:7" x14ac:dyDescent="0.25">
      <c r="A27" s="1" t="s">
        <v>26</v>
      </c>
      <c r="B27" s="12">
        <v>0</v>
      </c>
      <c r="C27" s="1"/>
      <c r="D27" s="3">
        <f>B27*5000</f>
        <v>0</v>
      </c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s="6" customFormat="1" x14ac:dyDescent="0.25">
      <c r="A29" s="4" t="s">
        <v>15</v>
      </c>
      <c r="B29" s="4"/>
      <c r="C29" s="4"/>
      <c r="D29" s="5">
        <f>D12+SUM(D15:D27)</f>
        <v>186</v>
      </c>
      <c r="E29" s="5">
        <f>E12+SUM(E15:E27)</f>
        <v>236.35</v>
      </c>
      <c r="F29" s="5">
        <f>F12+SUM(F15:F27)</f>
        <v>266.35000000000002</v>
      </c>
      <c r="G29" s="4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27</v>
      </c>
      <c r="B31" s="12">
        <v>0</v>
      </c>
      <c r="C31" s="1"/>
      <c r="D31" s="3">
        <f>D29*B310</f>
        <v>0</v>
      </c>
      <c r="E31" s="3">
        <f>E29*B31/10</f>
        <v>0</v>
      </c>
      <c r="F31" s="3">
        <f>B31*F29/10</f>
        <v>0</v>
      </c>
      <c r="G31" s="1"/>
    </row>
    <row r="32" spans="1:7" x14ac:dyDescent="0.25">
      <c r="A32" s="1" t="s">
        <v>28</v>
      </c>
      <c r="B32" s="12">
        <v>0</v>
      </c>
      <c r="C32" s="1"/>
      <c r="D32" s="3">
        <v>0</v>
      </c>
      <c r="E32" s="3">
        <f>E29*0.3*B32</f>
        <v>0</v>
      </c>
      <c r="F32" s="3">
        <f>B32*F29*0.3</f>
        <v>0</v>
      </c>
      <c r="G32" s="1"/>
    </row>
    <row r="33" spans="1:7" x14ac:dyDescent="0.25">
      <c r="A33" s="1" t="s">
        <v>29</v>
      </c>
      <c r="B33" s="12">
        <v>0</v>
      </c>
      <c r="C33" s="1"/>
      <c r="D33" s="3">
        <v>0</v>
      </c>
      <c r="E33" s="3">
        <f>B33*E29/10</f>
        <v>0</v>
      </c>
      <c r="F33" s="3">
        <f>F29*B33/10</f>
        <v>0</v>
      </c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4" t="s">
        <v>15</v>
      </c>
      <c r="B35" s="1"/>
      <c r="C35" s="1"/>
      <c r="D35" s="5">
        <f>D29+D31+D32+D33</f>
        <v>186</v>
      </c>
      <c r="E35" s="5">
        <f>E29+E31+E32+E33</f>
        <v>236.35</v>
      </c>
      <c r="F35" s="5">
        <f>F29+F31+F32+F33</f>
        <v>266.35000000000002</v>
      </c>
    </row>
    <row r="37" spans="1:7" s="6" customFormat="1" x14ac:dyDescent="0.25">
      <c r="A37" s="6" t="s">
        <v>30</v>
      </c>
      <c r="E37" s="13">
        <f>(E35-D35)/D35</f>
        <v>0.27069892473118279</v>
      </c>
      <c r="F37" s="13">
        <f>(F35-D35)/D35</f>
        <v>0.43198924731182808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2024-02-11T08:02:51Z</dcterms:created>
  <dcterms:modified xsi:type="dcterms:W3CDTF">2024-02-11T08:42:20Z</dcterms:modified>
</cp:coreProperties>
</file>